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<sst xmlns="http://schemas.openxmlformats.org/spreadsheetml/2006/main" count="118" uniqueCount="74">
  <si>
    <t>1.</t>
  </si>
  <si>
    <t>2.</t>
  </si>
  <si>
    <t>3.</t>
  </si>
  <si>
    <t>Плановое значение</t>
  </si>
  <si>
    <t>Отклонение</t>
  </si>
  <si>
    <t>Относит., %</t>
  </si>
  <si>
    <t xml:space="preserve">Анализ </t>
  </si>
  <si>
    <t>объемов финансирования мероприятий</t>
  </si>
  <si>
    <t>долгосрочных целевых программ</t>
  </si>
  <si>
    <t xml:space="preserve">№ п/п </t>
  </si>
  <si>
    <t>Наименование и задачи мероприятия</t>
  </si>
  <si>
    <t>Источник финансирования</t>
  </si>
  <si>
    <t>Объем финансирования, тыс. руб.</t>
  </si>
  <si>
    <t>Фактическое значение</t>
  </si>
  <si>
    <t>Абсолют., (тыс.руб.) +/-</t>
  </si>
  <si>
    <t>Исполнитель мероприятия</t>
  </si>
  <si>
    <t>1.2.</t>
  </si>
  <si>
    <t>1.3.</t>
  </si>
  <si>
    <t>1.4.</t>
  </si>
  <si>
    <t>4.1.</t>
  </si>
  <si>
    <t>2.1.</t>
  </si>
  <si>
    <t>3.1.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</si>
  <si>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</si>
  <si>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</si>
  <si>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</si>
  <si>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 xml:space="preserve">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</si>
  <si>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</si>
  <si>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3.2.</t>
  </si>
  <si>
    <t>4.2.</t>
  </si>
  <si>
    <t>Организация сбора и вывоза бытовых отходов и мусора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</si>
  <si>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</si>
  <si>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Итого по программе</t>
  </si>
  <si>
    <t>областной бюджет</t>
  </si>
  <si>
    <t>федеральный бюджет</t>
  </si>
  <si>
    <t>Привлеченные средства</t>
  </si>
  <si>
    <t>Справочно</t>
  </si>
  <si>
    <t>Капитальные расходы</t>
  </si>
  <si>
    <t>бюджет района</t>
  </si>
  <si>
    <t>В том числе:</t>
  </si>
  <si>
    <t>Организация ритуальных услуг и содержание мест захоронения</t>
  </si>
  <si>
    <t>Администрация СП село Троицкое</t>
  </si>
  <si>
    <t>районный бюджет</t>
  </si>
  <si>
    <t>Программа «Развитие дорожного хозяйства в МО СП село Троицкое</t>
  </si>
  <si>
    <t>"Совершенствование и развитие сети автомобильных дорог в муниципальном образовании сельское поселение село Троицкое"</t>
  </si>
  <si>
    <t>«Управление имущественным комплексом СП село Троицкое</t>
  </si>
  <si>
    <t>Териториальное планирование СП с. Троицкое</t>
  </si>
  <si>
    <t>местный бюджет</t>
  </si>
  <si>
    <t>Мероприятия по благоустройству МО СП село Троицое</t>
  </si>
  <si>
    <t>Программа «Безопасность жизнедеятельности на территории МО СП село Троицкое»</t>
  </si>
  <si>
    <t>3.3.</t>
  </si>
  <si>
    <t>1.1.</t>
  </si>
  <si>
    <t>2.2.</t>
  </si>
  <si>
    <t xml:space="preserve"> "Совершенствование и развитие сети автомобильных дорог в муниципальном образовании сельское поселение село Троицкое"</t>
  </si>
  <si>
    <t xml:space="preserve"> Программа "Управление имущественным комплексом СП с.Троицкое"</t>
  </si>
  <si>
    <t xml:space="preserve">    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</si>
  <si>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 Программа «Благоустройство МО СП село Троицкое»</t>
  </si>
  <si>
    <t xml:space="preserve"> Программа «Обеспечение доступным и комфортным жильем и коммунальными услугами населения СП село Троицкое».</t>
  </si>
  <si>
    <t>4.3.</t>
  </si>
  <si>
    <t>Реализация мероприятий в области земельных отношений</t>
  </si>
  <si>
    <t xml:space="preserve"> Программа "Развитие физической культуры и спорта СП с.Троицкое"</t>
  </si>
  <si>
    <t xml:space="preserve">Мероприятия в области физической культуры и спорта </t>
  </si>
  <si>
    <t>5.1.</t>
  </si>
  <si>
    <t>6.1.</t>
  </si>
  <si>
    <t>6.2.</t>
  </si>
  <si>
    <t>7.1.</t>
  </si>
  <si>
    <t>Программа "Социальная поддержка граждан СП с.Троицкое"</t>
  </si>
  <si>
    <t>Развитие мер социальной поддержки отдельных категорий граждан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</si>
  <si>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№13-ОЗ"</t>
  </si>
  <si>
    <t xml:space="preserve">бюджет поселения </t>
  </si>
  <si>
    <t>4.4.</t>
  </si>
  <si>
    <t>Реализация мероприятий подпрограммы "Устойчивое развитие сельских территорий"</t>
  </si>
  <si>
    <t>4.5.</t>
  </si>
  <si>
    <t>4.6.</t>
  </si>
  <si>
    <t>МО СП село Троицкое за 2021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</si>
</sst>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0" fillId="0" borderId="0" xfId="0" applyNumberFormat="1" applyAlignment="1">
      <alignment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right"/>
    </xf>
    <xf numFmtId="172" fontId="40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E43" sqref="E43"/>
    </sheetView>
  </sheetViews>
  <sheetFormatPr defaultColWidth="9.140625" defaultRowHeight="15"/>
  <cols>
    <col min="1" max="1" width="6.7109375" style="0" customWidth="1"/>
    <col min="2" max="2" width="59.421875" style="0" customWidth="1"/>
    <col min="3" max="3" width="22.00390625" style="0" customWidth="1"/>
    <col min="4" max="4" width="12.00390625" style="0" customWidth="1"/>
    <col min="5" max="5" width="15.00390625" style="0" customWidth="1"/>
    <col min="6" max="6" width="12.421875" style="0" customWidth="1"/>
    <col min="7" max="7" width="10.7109375" style="0" customWidth="1"/>
    <col min="8" max="8" width="18.57421875" style="0" customWidth="1"/>
  </cols>
  <sheetData>
    <row r="1" spans="1:8" ht="18.75">
      <c r="A1" s="24" t="s">
        <v>6</v>
      </c>
      <c r="B1" s="24"/>
      <c r="C1" s="24"/>
      <c r="D1" s="24"/>
      <c r="E1" s="24"/>
      <c r="F1" s="24"/>
      <c r="G1" s="24"/>
      <c r="H1" s="24"/>
    </row>
    <row r="2" spans="1:8" ht="18.75">
      <c r="A2" s="24" t="s">
        <v>7</v>
      </c>
      <c r="B2" s="24"/>
      <c r="C2" s="24"/>
      <c r="D2" s="24"/>
      <c r="E2" s="24"/>
      <c r="F2" s="24"/>
      <c r="G2" s="24"/>
      <c r="H2" s="24"/>
    </row>
    <row r="3" spans="1:8" ht="18.75">
      <c r="A3" s="24" t="s">
        <v>8</v>
      </c>
      <c r="B3" s="24"/>
      <c r="C3" s="24"/>
      <c r="D3" s="24"/>
      <c r="E3" s="24"/>
      <c r="F3" s="24"/>
      <c r="G3" s="24"/>
      <c r="H3" s="24"/>
    </row>
    <row r="4" spans="1:8" ht="18.75">
      <c r="A4" s="25" t="s">
        <v>73</v>
      </c>
      <c r="B4" s="25"/>
      <c r="C4" s="25"/>
      <c r="D4" s="25"/>
      <c r="E4" s="25"/>
      <c r="F4" s="25"/>
      <c r="G4" s="25"/>
      <c r="H4" s="25"/>
    </row>
    <row r="5" spans="1:8" ht="14.25" customHeight="1">
      <c r="A5" s="26" t="s">
        <v>9</v>
      </c>
      <c r="B5" s="26" t="s">
        <v>10</v>
      </c>
      <c r="C5" s="26" t="s">
        <v>11</v>
      </c>
      <c r="D5" s="26" t="s">
        <v>12</v>
      </c>
      <c r="E5" s="26"/>
      <c r="F5" s="26"/>
      <c r="G5" s="26"/>
      <c r="H5" s="26" t="s">
        <v>15</v>
      </c>
    </row>
    <row r="6" spans="1:8" ht="15.75">
      <c r="A6" s="26"/>
      <c r="B6" s="26"/>
      <c r="C6" s="26"/>
      <c r="D6" s="26" t="s">
        <v>3</v>
      </c>
      <c r="E6" s="26" t="s">
        <v>13</v>
      </c>
      <c r="F6" s="26" t="s">
        <v>4</v>
      </c>
      <c r="G6" s="26"/>
      <c r="H6" s="26"/>
    </row>
    <row r="7" spans="1:8" ht="51" customHeight="1">
      <c r="A7" s="26"/>
      <c r="B7" s="26"/>
      <c r="C7" s="26"/>
      <c r="D7" s="26"/>
      <c r="E7" s="26"/>
      <c r="F7" s="17" t="s">
        <v>14</v>
      </c>
      <c r="G7" s="17" t="s">
        <v>5</v>
      </c>
      <c r="H7" s="26"/>
    </row>
    <row r="8" spans="1:8" ht="29.25">
      <c r="A8" s="3" t="s">
        <v>0</v>
      </c>
      <c r="B8" s="4" t="s">
        <v>48</v>
      </c>
      <c r="C8" s="18"/>
      <c r="D8" s="5">
        <f>D9+D10+D11+D12</f>
        <v>12</v>
      </c>
      <c r="E8" s="5">
        <f>E9+E10+E11+E12</f>
        <v>0</v>
      </c>
      <c r="F8" s="5">
        <f aca="true" t="shared" si="0" ref="F8:F14">D8-E8</f>
        <v>12</v>
      </c>
      <c r="G8" s="5">
        <f aca="true" t="shared" si="1" ref="G8:G13">F8*100/D8</f>
        <v>100</v>
      </c>
      <c r="H8" s="14"/>
    </row>
    <row r="9" spans="1:8" ht="45">
      <c r="A9" s="6" t="s">
        <v>50</v>
      </c>
      <c r="B9" s="2" t="s">
        <v>22</v>
      </c>
      <c r="C9" s="19" t="s">
        <v>41</v>
      </c>
      <c r="D9" s="7">
        <v>1</v>
      </c>
      <c r="E9" s="7">
        <v>0</v>
      </c>
      <c r="F9" s="7">
        <f t="shared" si="0"/>
        <v>1</v>
      </c>
      <c r="G9" s="7">
        <f t="shared" si="1"/>
        <v>100</v>
      </c>
      <c r="H9" s="14" t="s">
        <v>40</v>
      </c>
    </row>
    <row r="10" spans="1:8" ht="30">
      <c r="A10" s="6" t="s">
        <v>16</v>
      </c>
      <c r="B10" s="2" t="s">
        <v>23</v>
      </c>
      <c r="C10" s="19" t="s">
        <v>41</v>
      </c>
      <c r="D10" s="7">
        <v>5</v>
      </c>
      <c r="E10" s="7">
        <v>0</v>
      </c>
      <c r="F10" s="7">
        <f t="shared" si="0"/>
        <v>5</v>
      </c>
      <c r="G10" s="7">
        <f t="shared" si="1"/>
        <v>100</v>
      </c>
      <c r="H10" s="14" t="s">
        <v>40</v>
      </c>
    </row>
    <row r="11" spans="1:8" ht="58.5" customHeight="1">
      <c r="A11" s="6" t="s">
        <v>17</v>
      </c>
      <c r="B11" s="2" t="s">
        <v>24</v>
      </c>
      <c r="C11" s="19" t="s">
        <v>41</v>
      </c>
      <c r="D11" s="7">
        <v>5</v>
      </c>
      <c r="E11" s="7">
        <v>0</v>
      </c>
      <c r="F11" s="7">
        <f t="shared" si="0"/>
        <v>5</v>
      </c>
      <c r="G11" s="7">
        <f t="shared" si="1"/>
        <v>100</v>
      </c>
      <c r="H11" s="14" t="s">
        <v>40</v>
      </c>
    </row>
    <row r="12" spans="1:8" ht="45">
      <c r="A12" s="6" t="s">
        <v>18</v>
      </c>
      <c r="B12" s="2" t="s">
        <v>25</v>
      </c>
      <c r="C12" s="19" t="s">
        <v>41</v>
      </c>
      <c r="D12" s="7">
        <v>1</v>
      </c>
      <c r="E12" s="7">
        <v>0</v>
      </c>
      <c r="F12" s="7">
        <f t="shared" si="0"/>
        <v>1</v>
      </c>
      <c r="G12" s="7">
        <f t="shared" si="1"/>
        <v>100</v>
      </c>
      <c r="H12" s="14" t="s">
        <v>40</v>
      </c>
    </row>
    <row r="13" spans="1:8" s="12" customFormat="1" ht="27.75" customHeight="1">
      <c r="A13" s="3" t="s">
        <v>1</v>
      </c>
      <c r="B13" s="4" t="s">
        <v>42</v>
      </c>
      <c r="C13" s="18"/>
      <c r="D13" s="5">
        <f>D14+D18</f>
        <v>2177.1</v>
      </c>
      <c r="E13" s="5">
        <f>E14+E18</f>
        <v>2177.1</v>
      </c>
      <c r="F13" s="5">
        <f t="shared" si="0"/>
        <v>0</v>
      </c>
      <c r="G13" s="5">
        <f t="shared" si="1"/>
        <v>0</v>
      </c>
      <c r="H13" s="14"/>
    </row>
    <row r="14" spans="1:8" ht="33" customHeight="1">
      <c r="A14" s="9" t="s">
        <v>20</v>
      </c>
      <c r="B14" s="2" t="s">
        <v>43</v>
      </c>
      <c r="C14" s="19" t="s">
        <v>41</v>
      </c>
      <c r="D14" s="7">
        <v>1577.1</v>
      </c>
      <c r="E14" s="7">
        <v>1577.1</v>
      </c>
      <c r="F14" s="7">
        <f t="shared" si="0"/>
        <v>0</v>
      </c>
      <c r="G14" s="7">
        <f>F14*100/D14</f>
        <v>0</v>
      </c>
      <c r="H14" s="14" t="s">
        <v>40</v>
      </c>
    </row>
    <row r="15" spans="1:8" s="12" customFormat="1" ht="29.25" hidden="1">
      <c r="A15" s="10" t="s">
        <v>2</v>
      </c>
      <c r="B15" s="4" t="s">
        <v>44</v>
      </c>
      <c r="C15" s="18"/>
      <c r="D15" s="5">
        <f>D16+D17</f>
        <v>0</v>
      </c>
      <c r="E15" s="5">
        <v>0</v>
      </c>
      <c r="F15" s="5">
        <v>0</v>
      </c>
      <c r="G15" s="5">
        <v>0</v>
      </c>
      <c r="H15" s="14"/>
    </row>
    <row r="16" spans="1:8" ht="287.25" customHeight="1" hidden="1">
      <c r="A16" s="9" t="s">
        <v>21</v>
      </c>
      <c r="B16" s="2" t="s">
        <v>26</v>
      </c>
      <c r="C16" s="19" t="s">
        <v>41</v>
      </c>
      <c r="D16" s="7">
        <v>0</v>
      </c>
      <c r="E16" s="7">
        <v>0</v>
      </c>
      <c r="F16" s="7">
        <f aca="true" t="shared" si="2" ref="F16:F30">D16-E16</f>
        <v>0</v>
      </c>
      <c r="G16" s="7">
        <v>0</v>
      </c>
      <c r="H16" s="14" t="s">
        <v>40</v>
      </c>
    </row>
    <row r="17" spans="1:8" ht="27.75" customHeight="1" hidden="1">
      <c r="A17" s="9" t="s">
        <v>27</v>
      </c>
      <c r="B17" s="2" t="s">
        <v>45</v>
      </c>
      <c r="C17" s="19" t="s">
        <v>46</v>
      </c>
      <c r="D17" s="7">
        <v>0</v>
      </c>
      <c r="E17" s="7">
        <v>0</v>
      </c>
      <c r="F17" s="7">
        <f t="shared" si="2"/>
        <v>0</v>
      </c>
      <c r="G17" s="7">
        <v>0</v>
      </c>
      <c r="H17" s="14" t="s">
        <v>40</v>
      </c>
    </row>
    <row r="18" spans="1:8" ht="30" customHeight="1">
      <c r="A18" s="9" t="s">
        <v>51</v>
      </c>
      <c r="B18" s="2" t="s">
        <v>52</v>
      </c>
      <c r="C18" s="19" t="s">
        <v>32</v>
      </c>
      <c r="D18" s="7">
        <v>600</v>
      </c>
      <c r="E18" s="7">
        <v>600</v>
      </c>
      <c r="F18" s="7">
        <f t="shared" si="2"/>
        <v>0</v>
      </c>
      <c r="G18" s="7">
        <v>0</v>
      </c>
      <c r="H18" s="14" t="s">
        <v>40</v>
      </c>
    </row>
    <row r="19" spans="1:8" ht="30" customHeight="1">
      <c r="A19" s="10" t="s">
        <v>2</v>
      </c>
      <c r="B19" s="4" t="s">
        <v>53</v>
      </c>
      <c r="C19" s="18"/>
      <c r="D19" s="5">
        <f>D20+D22+D21</f>
        <v>316.9</v>
      </c>
      <c r="E19" s="5">
        <f>E20+E22+E21</f>
        <v>316.9</v>
      </c>
      <c r="F19" s="5">
        <f t="shared" si="2"/>
        <v>0</v>
      </c>
      <c r="G19" s="5">
        <f aca="true" t="shared" si="3" ref="G19:G29">F19*100/D19</f>
        <v>0</v>
      </c>
      <c r="H19" s="14"/>
    </row>
    <row r="20" spans="1:8" ht="215.25" customHeight="1">
      <c r="A20" s="9" t="s">
        <v>21</v>
      </c>
      <c r="B20" s="20" t="s">
        <v>54</v>
      </c>
      <c r="C20" s="19" t="s">
        <v>41</v>
      </c>
      <c r="D20" s="7">
        <v>0</v>
      </c>
      <c r="E20" s="7">
        <v>0</v>
      </c>
      <c r="F20" s="7">
        <f t="shared" si="2"/>
        <v>0</v>
      </c>
      <c r="G20" s="7">
        <v>0</v>
      </c>
      <c r="H20" s="14" t="s">
        <v>40</v>
      </c>
    </row>
    <row r="21" spans="1:8" ht="27.75" customHeight="1">
      <c r="A21" s="9" t="s">
        <v>27</v>
      </c>
      <c r="B21" s="20" t="s">
        <v>58</v>
      </c>
      <c r="C21" s="19" t="s">
        <v>46</v>
      </c>
      <c r="D21" s="7">
        <v>64.1</v>
      </c>
      <c r="E21" s="7">
        <v>64.1</v>
      </c>
      <c r="F21" s="7">
        <f t="shared" si="2"/>
        <v>0</v>
      </c>
      <c r="G21" s="7">
        <f t="shared" si="3"/>
        <v>0</v>
      </c>
      <c r="H21" s="14" t="s">
        <v>40</v>
      </c>
    </row>
    <row r="22" spans="1:8" ht="27.75" customHeight="1">
      <c r="A22" s="9" t="s">
        <v>49</v>
      </c>
      <c r="B22" s="20" t="s">
        <v>58</v>
      </c>
      <c r="C22" s="19" t="s">
        <v>32</v>
      </c>
      <c r="D22" s="7">
        <v>252.8</v>
      </c>
      <c r="E22" s="7">
        <v>252.8</v>
      </c>
      <c r="F22" s="7">
        <f t="shared" si="2"/>
        <v>0</v>
      </c>
      <c r="G22" s="7">
        <f t="shared" si="3"/>
        <v>0</v>
      </c>
      <c r="H22" s="14" t="s">
        <v>40</v>
      </c>
    </row>
    <row r="23" spans="1:8" s="12" customFormat="1" ht="15">
      <c r="A23" s="10">
        <v>4</v>
      </c>
      <c r="B23" s="4" t="s">
        <v>55</v>
      </c>
      <c r="C23" s="18"/>
      <c r="D23" s="5">
        <f>D24+D25+D29+D26+D27+D28</f>
        <v>5173.3</v>
      </c>
      <c r="E23" s="5">
        <f>E24+E25+E29+E26+E27+E28</f>
        <v>4755.1</v>
      </c>
      <c r="F23" s="5">
        <f t="shared" si="2"/>
        <v>418.1999999999998</v>
      </c>
      <c r="G23" s="5">
        <f t="shared" si="3"/>
        <v>8.083814973034617</v>
      </c>
      <c r="H23" s="14"/>
    </row>
    <row r="24" spans="1:8" ht="30">
      <c r="A24" s="9" t="s">
        <v>19</v>
      </c>
      <c r="B24" s="2" t="s">
        <v>47</v>
      </c>
      <c r="C24" s="19" t="s">
        <v>46</v>
      </c>
      <c r="D24" s="23">
        <v>3281.2</v>
      </c>
      <c r="E24" s="23">
        <v>3280.2</v>
      </c>
      <c r="F24" s="7">
        <f t="shared" si="2"/>
        <v>1</v>
      </c>
      <c r="G24" s="7">
        <f t="shared" si="3"/>
        <v>0.030476654882360114</v>
      </c>
      <c r="H24" s="14" t="s">
        <v>40</v>
      </c>
    </row>
    <row r="25" spans="1:8" ht="32.25" customHeight="1">
      <c r="A25" s="9" t="s">
        <v>28</v>
      </c>
      <c r="B25" s="2" t="s">
        <v>29</v>
      </c>
      <c r="C25" s="19" t="s">
        <v>41</v>
      </c>
      <c r="D25" s="7">
        <v>300</v>
      </c>
      <c r="E25" s="7">
        <v>300</v>
      </c>
      <c r="F25" s="7">
        <f t="shared" si="2"/>
        <v>0</v>
      </c>
      <c r="G25" s="7">
        <f t="shared" si="3"/>
        <v>0</v>
      </c>
      <c r="H25" s="14" t="s">
        <v>40</v>
      </c>
    </row>
    <row r="26" spans="1:8" ht="32.25" customHeight="1">
      <c r="A26" s="9" t="s">
        <v>57</v>
      </c>
      <c r="B26" s="2" t="s">
        <v>39</v>
      </c>
      <c r="C26" s="19" t="s">
        <v>41</v>
      </c>
      <c r="D26" s="7">
        <v>126.6</v>
      </c>
      <c r="E26" s="7">
        <v>126.6</v>
      </c>
      <c r="F26" s="7">
        <f t="shared" si="2"/>
        <v>0</v>
      </c>
      <c r="G26" s="7">
        <f t="shared" si="3"/>
        <v>0</v>
      </c>
      <c r="H26" s="14" t="s">
        <v>40</v>
      </c>
    </row>
    <row r="27" spans="1:8" ht="32.25" customHeight="1">
      <c r="A27" s="9" t="s">
        <v>69</v>
      </c>
      <c r="B27" s="2" t="s">
        <v>70</v>
      </c>
      <c r="C27" s="19" t="s">
        <v>46</v>
      </c>
      <c r="D27" s="23">
        <v>302.1</v>
      </c>
      <c r="E27" s="23">
        <v>302.1</v>
      </c>
      <c r="F27" s="23">
        <f t="shared" si="2"/>
        <v>0</v>
      </c>
      <c r="G27" s="23">
        <f t="shared" si="3"/>
        <v>0</v>
      </c>
      <c r="H27" s="14"/>
    </row>
    <row r="28" spans="1:8" ht="32.25" customHeight="1">
      <c r="A28" s="9" t="s">
        <v>71</v>
      </c>
      <c r="B28" s="2" t="s">
        <v>70</v>
      </c>
      <c r="C28" s="19" t="s">
        <v>41</v>
      </c>
      <c r="D28" s="23">
        <v>163.4</v>
      </c>
      <c r="E28" s="23">
        <v>104.8</v>
      </c>
      <c r="F28" s="23">
        <f t="shared" si="2"/>
        <v>58.60000000000001</v>
      </c>
      <c r="G28" s="23">
        <f t="shared" si="3"/>
        <v>35.86291309669523</v>
      </c>
      <c r="H28" s="14" t="s">
        <v>40</v>
      </c>
    </row>
    <row r="29" spans="1:8" ht="28.5" customHeight="1">
      <c r="A29" s="9" t="s">
        <v>72</v>
      </c>
      <c r="B29" s="2" t="s">
        <v>70</v>
      </c>
      <c r="C29" s="19" t="s">
        <v>32</v>
      </c>
      <c r="D29" s="23">
        <v>1000</v>
      </c>
      <c r="E29" s="23">
        <v>641.4</v>
      </c>
      <c r="F29" s="23">
        <f t="shared" si="2"/>
        <v>358.6</v>
      </c>
      <c r="G29" s="23">
        <f t="shared" si="3"/>
        <v>35.86</v>
      </c>
      <c r="H29" s="14" t="s">
        <v>40</v>
      </c>
    </row>
    <row r="30" spans="1:8" ht="28.5" customHeight="1">
      <c r="A30" s="10">
        <v>5</v>
      </c>
      <c r="B30" s="4" t="s">
        <v>59</v>
      </c>
      <c r="C30" s="18"/>
      <c r="D30" s="5">
        <f>D31</f>
        <v>100</v>
      </c>
      <c r="E30" s="5">
        <f>E31</f>
        <v>0</v>
      </c>
      <c r="F30" s="5">
        <f t="shared" si="2"/>
        <v>100</v>
      </c>
      <c r="G30" s="5">
        <f aca="true" t="shared" si="4" ref="G30:G37">F30*100/D30</f>
        <v>100</v>
      </c>
      <c r="H30" s="21"/>
    </row>
    <row r="31" spans="1:8" ht="28.5" customHeight="1">
      <c r="A31" s="9" t="s">
        <v>61</v>
      </c>
      <c r="B31" s="2" t="s">
        <v>60</v>
      </c>
      <c r="C31" s="19" t="s">
        <v>46</v>
      </c>
      <c r="D31" s="7">
        <v>100</v>
      </c>
      <c r="E31" s="7">
        <v>0</v>
      </c>
      <c r="F31" s="7">
        <f>E31-E31</f>
        <v>0</v>
      </c>
      <c r="G31" s="7">
        <f t="shared" si="4"/>
        <v>0</v>
      </c>
      <c r="H31" s="14" t="s">
        <v>40</v>
      </c>
    </row>
    <row r="32" spans="1:8" ht="28.5" customHeight="1">
      <c r="A32" s="22">
        <v>6</v>
      </c>
      <c r="B32" s="16" t="s">
        <v>65</v>
      </c>
      <c r="C32" s="4"/>
      <c r="D32" s="11">
        <f>D33+D34</f>
        <v>390</v>
      </c>
      <c r="E32" s="11">
        <f>E33+E34</f>
        <v>388.6</v>
      </c>
      <c r="F32" s="5">
        <f aca="true" t="shared" si="5" ref="F32:F37">D32-E32</f>
        <v>1.3999999999999773</v>
      </c>
      <c r="G32" s="5">
        <f t="shared" si="4"/>
        <v>0.35897435897435315</v>
      </c>
      <c r="H32" s="14"/>
    </row>
    <row r="33" spans="1:8" ht="28.5" customHeight="1">
      <c r="A33" s="9" t="s">
        <v>62</v>
      </c>
      <c r="B33" s="2" t="s">
        <v>66</v>
      </c>
      <c r="C33" s="19" t="s">
        <v>46</v>
      </c>
      <c r="D33" s="8">
        <v>376</v>
      </c>
      <c r="E33" s="8">
        <v>376</v>
      </c>
      <c r="F33" s="7">
        <f t="shared" si="5"/>
        <v>0</v>
      </c>
      <c r="G33" s="7">
        <f t="shared" si="4"/>
        <v>0</v>
      </c>
      <c r="H33" s="14" t="s">
        <v>40</v>
      </c>
    </row>
    <row r="34" spans="1:8" ht="44.25" customHeight="1">
      <c r="A34" s="9" t="s">
        <v>63</v>
      </c>
      <c r="B34" s="2" t="s">
        <v>67</v>
      </c>
      <c r="C34" s="19" t="s">
        <v>46</v>
      </c>
      <c r="D34" s="8">
        <v>14</v>
      </c>
      <c r="E34" s="8">
        <v>12.6</v>
      </c>
      <c r="F34" s="7">
        <f t="shared" si="5"/>
        <v>1.4000000000000004</v>
      </c>
      <c r="G34" s="7">
        <f t="shared" si="4"/>
        <v>10.000000000000002</v>
      </c>
      <c r="H34" s="14" t="s">
        <v>40</v>
      </c>
    </row>
    <row r="35" spans="1:8" s="12" customFormat="1" ht="43.5">
      <c r="A35" s="22">
        <v>7</v>
      </c>
      <c r="B35" s="16" t="s">
        <v>56</v>
      </c>
      <c r="C35" s="4"/>
      <c r="D35" s="11">
        <f>D36</f>
        <v>104.9</v>
      </c>
      <c r="E35" s="11">
        <f>E36</f>
        <v>97.8</v>
      </c>
      <c r="F35" s="5">
        <f t="shared" si="5"/>
        <v>7.1000000000000085</v>
      </c>
      <c r="G35" s="5">
        <f t="shared" si="4"/>
        <v>6.768350810295527</v>
      </c>
      <c r="H35" s="14"/>
    </row>
    <row r="36" spans="1:8" ht="60">
      <c r="A36" s="9" t="s">
        <v>64</v>
      </c>
      <c r="B36" s="2" t="s">
        <v>30</v>
      </c>
      <c r="C36" s="19" t="s">
        <v>41</v>
      </c>
      <c r="D36" s="8">
        <v>104.9</v>
      </c>
      <c r="E36" s="8">
        <v>97.8</v>
      </c>
      <c r="F36" s="7">
        <f t="shared" si="5"/>
        <v>7.1000000000000085</v>
      </c>
      <c r="G36" s="7">
        <f t="shared" si="4"/>
        <v>6.768350810295527</v>
      </c>
      <c r="H36" s="14" t="s">
        <v>40</v>
      </c>
    </row>
    <row r="37" spans="1:8" s="12" customFormat="1" ht="15">
      <c r="A37" s="29" t="s">
        <v>31</v>
      </c>
      <c r="B37" s="29"/>
      <c r="C37" s="3"/>
      <c r="D37" s="5">
        <f>D35+D15+D13+D8+D23+D19+D30+D32</f>
        <v>8274.2</v>
      </c>
      <c r="E37" s="5">
        <f>E35+E32+E30+E23+E19+E13+E8</f>
        <v>7735.5</v>
      </c>
      <c r="F37" s="7">
        <f t="shared" si="5"/>
        <v>538.7000000000007</v>
      </c>
      <c r="G37" s="7">
        <f t="shared" si="4"/>
        <v>6.51059921200842</v>
      </c>
      <c r="H37" s="3"/>
    </row>
    <row r="38" spans="1:8" ht="15">
      <c r="A38" s="30" t="s">
        <v>38</v>
      </c>
      <c r="B38" s="30"/>
      <c r="C38" s="6"/>
      <c r="D38" s="6"/>
      <c r="E38" s="6"/>
      <c r="F38" s="6"/>
      <c r="G38" s="6"/>
      <c r="H38" s="6"/>
    </row>
    <row r="39" spans="1:8" ht="15">
      <c r="A39" s="31" t="s">
        <v>68</v>
      </c>
      <c r="B39" s="31"/>
      <c r="C39" s="6"/>
      <c r="D39" s="7">
        <f>D24+D18+D34+D33+D31+D21+D27</f>
        <v>4737.400000000001</v>
      </c>
      <c r="E39" s="7">
        <f>E34+E33+E31+E24+E21+E18+E27</f>
        <v>4635</v>
      </c>
      <c r="F39" s="7">
        <f>D39-E39</f>
        <v>102.40000000000055</v>
      </c>
      <c r="G39" s="7">
        <f>F39*100/D39</f>
        <v>2.1615231983788687</v>
      </c>
      <c r="H39" s="6"/>
    </row>
    <row r="40" spans="1:8" ht="15">
      <c r="A40" s="31" t="s">
        <v>37</v>
      </c>
      <c r="B40" s="31"/>
      <c r="C40" s="6"/>
      <c r="D40" s="7">
        <f>D36+D28+D14+D12+D11+D10+D9+D25+D20+D26</f>
        <v>2283.9999999999995</v>
      </c>
      <c r="E40" s="7">
        <f>E36+E28+E25+E20+E14+E12+E11+E10+E9+E26</f>
        <v>2206.2999999999997</v>
      </c>
      <c r="F40" s="7">
        <f>D40-E40</f>
        <v>77.69999999999982</v>
      </c>
      <c r="G40" s="7">
        <f>F40*100/D40</f>
        <v>3.401926444833618</v>
      </c>
      <c r="H40" s="6"/>
    </row>
    <row r="41" spans="1:8" ht="15">
      <c r="A41" s="28" t="s">
        <v>32</v>
      </c>
      <c r="B41" s="28"/>
      <c r="C41" s="1"/>
      <c r="D41" s="13">
        <f>D22+D29</f>
        <v>1252.8</v>
      </c>
      <c r="E41" s="13">
        <f>E22+E29</f>
        <v>894.2</v>
      </c>
      <c r="F41" s="13">
        <f>D41-E41</f>
        <v>358.5999999999999</v>
      </c>
      <c r="G41" s="1">
        <f>F41*100/D41</f>
        <v>28.623882503192842</v>
      </c>
      <c r="H41" s="1"/>
    </row>
    <row r="42" spans="1:8" ht="15">
      <c r="A42" s="28" t="s">
        <v>33</v>
      </c>
      <c r="B42" s="28"/>
      <c r="C42" s="1"/>
      <c r="D42" s="1"/>
      <c r="E42" s="1"/>
      <c r="F42" s="1"/>
      <c r="G42" s="1"/>
      <c r="H42" s="1"/>
    </row>
    <row r="43" spans="1:8" ht="15">
      <c r="A43" s="28" t="s">
        <v>34</v>
      </c>
      <c r="B43" s="28"/>
      <c r="C43" s="1"/>
      <c r="D43" s="1"/>
      <c r="E43" s="1"/>
      <c r="F43" s="1"/>
      <c r="G43" s="1"/>
      <c r="H43" s="1"/>
    </row>
    <row r="44" spans="1:8" ht="15">
      <c r="A44" s="27" t="s">
        <v>35</v>
      </c>
      <c r="B44" s="27"/>
      <c r="C44" s="1"/>
      <c r="D44" s="13"/>
      <c r="E44" s="1"/>
      <c r="F44" s="1"/>
      <c r="G44" s="1"/>
      <c r="H44" s="1"/>
    </row>
    <row r="45" spans="1:8" ht="15">
      <c r="A45" s="27" t="s">
        <v>36</v>
      </c>
      <c r="B45" s="27"/>
      <c r="C45" s="1"/>
      <c r="D45" s="1"/>
      <c r="E45" s="1"/>
      <c r="F45" s="1"/>
      <c r="G45" s="1"/>
      <c r="H45" s="1"/>
    </row>
    <row r="47" ht="15">
      <c r="D47" s="15"/>
    </row>
    <row r="48" ht="15">
      <c r="D48" s="15"/>
    </row>
  </sheetData>
  <sheetProtection/>
  <mergeCells count="21">
    <mergeCell ref="A45:B45"/>
    <mergeCell ref="A37:B37"/>
    <mergeCell ref="A38:B38"/>
    <mergeCell ref="A39:B39"/>
    <mergeCell ref="A40:B40"/>
    <mergeCell ref="F6:G6"/>
    <mergeCell ref="A41:B41"/>
    <mergeCell ref="B5:B7"/>
    <mergeCell ref="E6:E7"/>
    <mergeCell ref="D6:D7"/>
    <mergeCell ref="C5:C7"/>
    <mergeCell ref="A1:H1"/>
    <mergeCell ref="A2:H2"/>
    <mergeCell ref="A3:H3"/>
    <mergeCell ref="A4:H4"/>
    <mergeCell ref="A5:A7"/>
    <mergeCell ref="A44:B44"/>
    <mergeCell ref="H5:H7"/>
    <mergeCell ref="D5:G5"/>
    <mergeCell ref="A43:B43"/>
    <mergeCell ref="A42:B42"/>
  </mergeCells>
  <printOptions/>
  <pageMargins left="0.9055118110236221" right="0.31496062992125984" top="0.35433070866141736" bottom="0.1968503937007874" header="0.31496062992125984" footer="0.31496062992125984"/>
  <pageSetup horizontalDpi="600" verticalDpi="600" orientation="landscape" paperSize="9" scale="81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Spectra</dc:creator>
  <cp:keywords/>
  <dc:description/>
  <cp:lastModifiedBy>User3</cp:lastModifiedBy>
  <cp:lastPrinted>2022-03-17T06:31:05Z</cp:lastPrinted>
  <dcterms:created xsi:type="dcterms:W3CDTF">2016-02-24T06:48:24Z</dcterms:created>
  <dcterms:modified xsi:type="dcterms:W3CDTF">2022-03-17T06:31:08Z</dcterms:modified>
  <cp:category/>
  <cp:version/>
  <cp:contentType/>
  <cp:contentStatus/>
</cp:coreProperties>
</file>